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Omat\Aurinkodemo\Raportti\Netti\"/>
    </mc:Choice>
  </mc:AlternateContent>
  <bookViews>
    <workbookView xWindow="0" yWindow="0" windowWidth="28800" windowHeight="12435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10" i="1" l="1"/>
  <c r="D21" i="1"/>
  <c r="D23" i="1"/>
  <c r="D11" i="1"/>
  <c r="D25" i="1" l="1"/>
  <c r="D12" i="1"/>
  <c r="D14" i="1"/>
  <c r="D16" i="1" s="1"/>
  <c r="D19" i="1"/>
  <c r="D20" i="1" s="1"/>
  <c r="D24" i="1"/>
  <c r="D27" i="1" l="1"/>
  <c r="D28" i="1" s="1"/>
  <c r="D26" i="1"/>
  <c r="D17" i="1"/>
</calcChain>
</file>

<file path=xl/sharedStrings.xml><?xml version="1.0" encoding="utf-8"?>
<sst xmlns="http://schemas.openxmlformats.org/spreadsheetml/2006/main" count="29" uniqueCount="29">
  <si>
    <t>Huipputeho (kWp)</t>
  </si>
  <si>
    <t>Huipputehon hinta (EUR/kWp)</t>
  </si>
  <si>
    <t>Vuotuinen tuotto (kWh/kWp)</t>
  </si>
  <si>
    <t>Energiaa vuodessa (kWh)</t>
  </si>
  <si>
    <t>Takaisinmaksu (vuosia)</t>
  </si>
  <si>
    <t>Käyttöaika (vuotta)</t>
  </si>
  <si>
    <t>Tuoton ja investoinnin erotus (EUR)</t>
  </si>
  <si>
    <t>Tuettu hinta (EUR)</t>
  </si>
  <si>
    <t>Aurinkosähköjärjestelmän karkea laskentapohja</t>
  </si>
  <si>
    <t>Taloudellinen tuotto käyttöaikana (EUR)</t>
  </si>
  <si>
    <t>Energian tuotto käyttöaikana (kWh)</t>
  </si>
  <si>
    <t>Oman sähkön tuotantohinta (EUR/kWh)</t>
  </si>
  <si>
    <t>Laiteinvestoinnit käytön aikana (EUR)</t>
  </si>
  <si>
    <t>Käyttökulut (EUR) käyttöaikana</t>
  </si>
  <si>
    <t>Käyttökustannus toiminta-aikana (EUR)</t>
  </si>
  <si>
    <t>Vaasa</t>
  </si>
  <si>
    <t>Invertteri 10 %</t>
  </si>
  <si>
    <t>Vuotuinen sähkön tuotto (EUR)</t>
  </si>
  <si>
    <t>Energian ostohinta (EUR/kWh)</t>
  </si>
  <si>
    <t>Järjestelmän kokonaishinta (EUR), sis alv 24%</t>
  </si>
  <si>
    <t>Arvonlisäveroton hinta (EUR)</t>
  </si>
  <si>
    <t>Arvonlisävero (%)</t>
  </si>
  <si>
    <t>Arvonlisävero (EUR)</t>
  </si>
  <si>
    <t>Energiatukiprosentti (%)</t>
  </si>
  <si>
    <t>Energiatuki (EUR)</t>
  </si>
  <si>
    <t>Ostohinta - omakustannushinta (EUR)</t>
  </si>
  <si>
    <t>Vuotuinen käyttökustannus hankinnasta (%/v)</t>
  </si>
  <si>
    <t>Vuotuiset käyttökustannukset (EUR/vuosi)</t>
  </si>
  <si>
    <t>(Pieni järjestelmä)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</si>
</sst>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workbookViewId="0">
      <selection activeCell="B3" sqref="B3"/>
    </sheetView>
  </sheetViews>
  <sheetFormatPr defaultRowHeight="15" x14ac:dyDescent="0.25"/>
  <cols>
    <col min="1" max="1" width="6.140625" customWidth="1"/>
    <col min="2" max="2" width="27.42578125" customWidth="1"/>
    <col min="3" max="3" width="17.42578125" customWidth="1"/>
    <col min="4" max="4" width="12.7109375" customWidth="1"/>
    <col min="5" max="5" width="15.28515625" customWidth="1"/>
  </cols>
  <sheetData>
    <row r="2" spans="2:5" ht="18" x14ac:dyDescent="0.25">
      <c r="B2" s="4" t="s">
        <v>8</v>
      </c>
    </row>
    <row r="3" spans="2:5" ht="15.75" x14ac:dyDescent="0.25">
      <c r="B3" s="5" t="s">
        <v>28</v>
      </c>
    </row>
    <row r="4" spans="2:5" x14ac:dyDescent="0.25">
      <c r="B4" t="s">
        <v>0</v>
      </c>
      <c r="D4">
        <v>7.8</v>
      </c>
    </row>
    <row r="5" spans="2:5" x14ac:dyDescent="0.25">
      <c r="B5" t="s">
        <v>19</v>
      </c>
      <c r="D5" s="1">
        <v>16680</v>
      </c>
    </row>
    <row r="6" spans="2:5" x14ac:dyDescent="0.25">
      <c r="B6" t="s">
        <v>21</v>
      </c>
      <c r="D6" s="1">
        <v>24</v>
      </c>
    </row>
    <row r="7" spans="2:5" x14ac:dyDescent="0.25">
      <c r="B7" t="s">
        <v>22</v>
      </c>
      <c r="D7" s="1">
        <f>(D5*D6)/100</f>
        <v>4003.2</v>
      </c>
    </row>
    <row r="8" spans="2:5" x14ac:dyDescent="0.25">
      <c r="B8" t="s">
        <v>20</v>
      </c>
      <c r="D8" s="1">
        <f>D5-D7</f>
        <v>12676.8</v>
      </c>
    </row>
    <row r="9" spans="2:5" x14ac:dyDescent="0.25">
      <c r="B9" t="s">
        <v>23</v>
      </c>
      <c r="D9" s="1">
        <v>25</v>
      </c>
    </row>
    <row r="10" spans="2:5" x14ac:dyDescent="0.25">
      <c r="B10" t="s">
        <v>24</v>
      </c>
      <c r="D10" s="1">
        <f>(D8*D9)/100</f>
        <v>3169.2</v>
      </c>
    </row>
    <row r="11" spans="2:5" x14ac:dyDescent="0.25">
      <c r="B11" t="s">
        <v>7</v>
      </c>
      <c r="D11" s="1">
        <f>D8-D10</f>
        <v>9507.5999999999985</v>
      </c>
    </row>
    <row r="12" spans="2:5" x14ac:dyDescent="0.25">
      <c r="B12" t="s">
        <v>1</v>
      </c>
      <c r="D12" s="1">
        <f>D11/D4</f>
        <v>1218.9230769230767</v>
      </c>
    </row>
    <row r="13" spans="2:5" x14ac:dyDescent="0.25">
      <c r="B13" t="s">
        <v>2</v>
      </c>
      <c r="D13">
        <v>850</v>
      </c>
      <c r="E13" t="s">
        <v>15</v>
      </c>
    </row>
    <row r="14" spans="2:5" x14ac:dyDescent="0.25">
      <c r="B14" t="s">
        <v>3</v>
      </c>
      <c r="D14">
        <f>D4*D13</f>
        <v>6630</v>
      </c>
    </row>
    <row r="15" spans="2:5" x14ac:dyDescent="0.25">
      <c r="B15" t="s">
        <v>18</v>
      </c>
      <c r="D15">
        <v>0.08</v>
      </c>
    </row>
    <row r="16" spans="2:5" x14ac:dyDescent="0.25">
      <c r="B16" t="s">
        <v>17</v>
      </c>
      <c r="D16" s="1">
        <f>D14*D15</f>
        <v>530.4</v>
      </c>
    </row>
    <row r="17" spans="2:5" x14ac:dyDescent="0.25">
      <c r="B17" t="s">
        <v>4</v>
      </c>
      <c r="D17" s="1">
        <f>(D11+D25)/D16</f>
        <v>23.900452488687783</v>
      </c>
    </row>
    <row r="18" spans="2:5" x14ac:dyDescent="0.25">
      <c r="B18" t="s">
        <v>5</v>
      </c>
      <c r="D18">
        <v>30</v>
      </c>
    </row>
    <row r="19" spans="2:5" x14ac:dyDescent="0.25">
      <c r="B19" t="s">
        <v>10</v>
      </c>
      <c r="D19">
        <f>D18*D4*D13</f>
        <v>198900</v>
      </c>
    </row>
    <row r="20" spans="2:5" x14ac:dyDescent="0.25">
      <c r="B20" t="s">
        <v>9</v>
      </c>
      <c r="D20" s="1">
        <f>D19*D15</f>
        <v>15912</v>
      </c>
    </row>
    <row r="21" spans="2:5" x14ac:dyDescent="0.25">
      <c r="B21" t="s">
        <v>12</v>
      </c>
      <c r="D21" s="1">
        <f>0.1*D8</f>
        <v>1267.68</v>
      </c>
      <c r="E21" t="s">
        <v>16</v>
      </c>
    </row>
    <row r="22" spans="2:5" x14ac:dyDescent="0.25">
      <c r="B22" t="s">
        <v>26</v>
      </c>
      <c r="D22" s="2">
        <v>5.0000000000000001E-3</v>
      </c>
    </row>
    <row r="23" spans="2:5" x14ac:dyDescent="0.25">
      <c r="B23" t="s">
        <v>27</v>
      </c>
      <c r="D23" s="1">
        <f>D22*D8</f>
        <v>63.384</v>
      </c>
    </row>
    <row r="24" spans="2:5" x14ac:dyDescent="0.25">
      <c r="B24" t="s">
        <v>14</v>
      </c>
      <c r="D24" s="1">
        <f>D18*D23</f>
        <v>1901.52</v>
      </c>
    </row>
    <row r="25" spans="2:5" x14ac:dyDescent="0.25">
      <c r="B25" t="s">
        <v>13</v>
      </c>
      <c r="D25" s="1">
        <f>D21+D18*D23</f>
        <v>3169.2</v>
      </c>
    </row>
    <row r="26" spans="2:5" x14ac:dyDescent="0.25">
      <c r="B26" t="s">
        <v>6</v>
      </c>
      <c r="D26" s="1">
        <f>D20-D11-D25</f>
        <v>3235.2000000000016</v>
      </c>
    </row>
    <row r="27" spans="2:5" x14ac:dyDescent="0.25">
      <c r="B27" t="s">
        <v>11</v>
      </c>
      <c r="D27" s="3">
        <f>(D11+D25)/D19</f>
        <v>6.3734539969834081E-2</v>
      </c>
    </row>
    <row r="28" spans="2:5" x14ac:dyDescent="0.25">
      <c r="B28" t="s">
        <v>25</v>
      </c>
      <c r="D28" s="3">
        <f>D15-D27</f>
        <v>1.6265460030165921E-2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</dc:creator>
  <cp:lastModifiedBy>esko.ala-myllymaki</cp:lastModifiedBy>
  <cp:lastPrinted>2016-12-15T17:09:18Z</cp:lastPrinted>
  <dcterms:created xsi:type="dcterms:W3CDTF">2016-11-02T18:57:00Z</dcterms:created>
  <dcterms:modified xsi:type="dcterms:W3CDTF">2017-03-02T12:36:58Z</dcterms:modified>
</cp:coreProperties>
</file>