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Omat\Aurinkodemo\Raportti\Netti\"/>
    </mc:Choice>
  </mc:AlternateContent>
  <bookViews>
    <workbookView xWindow="0" yWindow="0" windowWidth="28800" windowHeight="12435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 l="1"/>
  <c r="D20" i="1" s="1"/>
  <c r="D6" i="1"/>
  <c r="D7" i="1"/>
  <c r="D9" i="1"/>
  <c r="D11" i="1" s="1"/>
  <c r="D14" i="1"/>
  <c r="D15" i="1" s="1"/>
  <c r="D19" i="1"/>
  <c r="D22" i="1" l="1"/>
  <c r="D23" i="1" s="1"/>
  <c r="D21" i="1"/>
  <c r="D12" i="1"/>
</calcChain>
</file>

<file path=xl/sharedStrings.xml><?xml version="1.0" encoding="utf-8"?>
<sst xmlns="http://schemas.openxmlformats.org/spreadsheetml/2006/main" count="25" uniqueCount="25">
  <si>
    <t>Huipputeho (kWp)</t>
  </si>
  <si>
    <t>Huipputehon hinta (EUR/kWp)</t>
  </si>
  <si>
    <t>Vuotuinen tuotto (kWh/kWp)</t>
  </si>
  <si>
    <t>Energiaa vuodessa (kWh)</t>
  </si>
  <si>
    <t>Takaisinmaksu (vuosia)</t>
  </si>
  <si>
    <t>Käyttöaika (vuotta)</t>
  </si>
  <si>
    <t>Tuoton ja investoinnin erotus (EUR)</t>
  </si>
  <si>
    <t>Tuki (%)</t>
  </si>
  <si>
    <t>Tuettu hinta (EUR)</t>
  </si>
  <si>
    <t>Aurinkosähköjärjestelmän karkea laskentapohja</t>
  </si>
  <si>
    <t>Taloudellinen tuotto käyttöaikana (EUR)</t>
  </si>
  <si>
    <t>Energian tuotto käyttöaikana (kWh)</t>
  </si>
  <si>
    <t>Myyntihinta - omakustannushinta (EUR)</t>
  </si>
  <si>
    <t>Järjestelmän kokonaishinta (EUR)</t>
  </si>
  <si>
    <t>Invertteri 8 %</t>
  </si>
  <si>
    <t>Energian myyntihinta (EUR/kWh)</t>
  </si>
  <si>
    <t>Vuotuinen sähkön myynnin tuotto (EUR)</t>
  </si>
  <si>
    <t>Oman sähkön tuotantohinta (EUR/kWh)</t>
  </si>
  <si>
    <t>Laiteinvestoinnit käytön aikana (EUR)</t>
  </si>
  <si>
    <t>Käyttökulut (EUR) käyttöaikana</t>
  </si>
  <si>
    <t>Käyttökustannus toiminta-aikana (EUR)</t>
  </si>
  <si>
    <t>Vaasa</t>
  </si>
  <si>
    <t>Vuotuinen käyttökustannus hankinnasta (%/v)</t>
  </si>
  <si>
    <t>Vuotuiset käyttökustannukset (EUR/vuosi)</t>
  </si>
  <si>
    <t>(Iso järjestelmä)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</si>
</sst>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B2" sqref="B2"/>
    </sheetView>
  </sheetViews>
  <sheetFormatPr defaultRowHeight="15" x14ac:dyDescent="0.25"/>
  <cols>
    <col min="2" max="2" width="18" customWidth="1"/>
    <col min="3" max="3" width="28.140625" customWidth="1"/>
    <col min="4" max="4" width="15.42578125" customWidth="1"/>
    <col min="5" max="5" width="12.85546875" customWidth="1"/>
  </cols>
  <sheetData>
    <row r="1" spans="2:5" ht="18" x14ac:dyDescent="0.25">
      <c r="B1" s="4" t="s">
        <v>9</v>
      </c>
    </row>
    <row r="2" spans="2:5" x14ac:dyDescent="0.25">
      <c r="B2" s="5" t="s">
        <v>24</v>
      </c>
    </row>
    <row r="3" spans="2:5" x14ac:dyDescent="0.25">
      <c r="B3" t="s">
        <v>0</v>
      </c>
      <c r="D3">
        <v>5000</v>
      </c>
    </row>
    <row r="4" spans="2:5" x14ac:dyDescent="0.25">
      <c r="B4" t="s">
        <v>13</v>
      </c>
      <c r="D4" s="1">
        <v>5000000</v>
      </c>
    </row>
    <row r="5" spans="2:5" x14ac:dyDescent="0.25">
      <c r="B5" t="s">
        <v>7</v>
      </c>
      <c r="D5" s="1">
        <v>40</v>
      </c>
    </row>
    <row r="6" spans="2:5" x14ac:dyDescent="0.25">
      <c r="B6" t="s">
        <v>8</v>
      </c>
      <c r="D6" s="1">
        <f>(100-D5)*D4/100</f>
        <v>3000000</v>
      </c>
    </row>
    <row r="7" spans="2:5" x14ac:dyDescent="0.25">
      <c r="B7" t="s">
        <v>1</v>
      </c>
      <c r="D7" s="1">
        <f>D6/D3</f>
        <v>600</v>
      </c>
    </row>
    <row r="8" spans="2:5" x14ac:dyDescent="0.25">
      <c r="B8" t="s">
        <v>2</v>
      </c>
      <c r="D8">
        <v>850</v>
      </c>
      <c r="E8" t="s">
        <v>21</v>
      </c>
    </row>
    <row r="9" spans="2:5" x14ac:dyDescent="0.25">
      <c r="B9" t="s">
        <v>3</v>
      </c>
      <c r="D9">
        <f>D3*D8</f>
        <v>4250000</v>
      </c>
    </row>
    <row r="10" spans="2:5" x14ac:dyDescent="0.25">
      <c r="B10" t="s">
        <v>15</v>
      </c>
      <c r="D10">
        <v>3.168E-2</v>
      </c>
    </row>
    <row r="11" spans="2:5" x14ac:dyDescent="0.25">
      <c r="B11" t="s">
        <v>16</v>
      </c>
      <c r="D11" s="1">
        <f>D9*D10</f>
        <v>134640</v>
      </c>
    </row>
    <row r="12" spans="2:5" x14ac:dyDescent="0.25">
      <c r="B12" t="s">
        <v>4</v>
      </c>
      <c r="D12" s="1">
        <f>(D6+D20)/D11</f>
        <v>30.822935234699941</v>
      </c>
    </row>
    <row r="13" spans="2:5" x14ac:dyDescent="0.25">
      <c r="B13" t="s">
        <v>5</v>
      </c>
      <c r="D13">
        <v>30</v>
      </c>
    </row>
    <row r="14" spans="2:5" x14ac:dyDescent="0.25">
      <c r="B14" t="s">
        <v>11</v>
      </c>
      <c r="D14">
        <f>D13*D3*D8</f>
        <v>127500000</v>
      </c>
    </row>
    <row r="15" spans="2:5" x14ac:dyDescent="0.25">
      <c r="B15" t="s">
        <v>10</v>
      </c>
      <c r="D15" s="1">
        <f>D14*D10</f>
        <v>4039200</v>
      </c>
    </row>
    <row r="16" spans="2:5" x14ac:dyDescent="0.25">
      <c r="B16" t="s">
        <v>18</v>
      </c>
      <c r="D16" s="1">
        <f>0.08*D4</f>
        <v>400000</v>
      </c>
      <c r="E16" t="s">
        <v>14</v>
      </c>
    </row>
    <row r="17" spans="2:4" x14ac:dyDescent="0.25">
      <c r="B17" t="s">
        <v>22</v>
      </c>
      <c r="D17" s="2">
        <v>5.0000000000000001E-3</v>
      </c>
    </row>
    <row r="18" spans="2:4" x14ac:dyDescent="0.25">
      <c r="B18" t="s">
        <v>23</v>
      </c>
      <c r="D18" s="1">
        <f>D4*D17</f>
        <v>25000</v>
      </c>
    </row>
    <row r="19" spans="2:4" x14ac:dyDescent="0.25">
      <c r="B19" t="s">
        <v>20</v>
      </c>
      <c r="D19" s="1">
        <f>D13*D18</f>
        <v>750000</v>
      </c>
    </row>
    <row r="20" spans="2:4" x14ac:dyDescent="0.25">
      <c r="B20" t="s">
        <v>19</v>
      </c>
      <c r="D20" s="1">
        <f>D16+D13*D18</f>
        <v>1150000</v>
      </c>
    </row>
    <row r="21" spans="2:4" x14ac:dyDescent="0.25">
      <c r="B21" t="s">
        <v>6</v>
      </c>
      <c r="D21" s="1">
        <f>D15-D6-D20</f>
        <v>-110800</v>
      </c>
    </row>
    <row r="22" spans="2:4" x14ac:dyDescent="0.25">
      <c r="B22" t="s">
        <v>17</v>
      </c>
      <c r="D22" s="3">
        <f>(D6+D20)/D14</f>
        <v>3.2549019607843135E-2</v>
      </c>
    </row>
    <row r="23" spans="2:4" x14ac:dyDescent="0.25">
      <c r="B23" t="s">
        <v>12</v>
      </c>
      <c r="D23" s="3">
        <f>D10-D22</f>
        <v>-8.6901960784313559E-4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</dc:creator>
  <cp:lastModifiedBy>esko.ala-myllymaki</cp:lastModifiedBy>
  <dcterms:created xsi:type="dcterms:W3CDTF">2016-11-02T18:57:00Z</dcterms:created>
  <dcterms:modified xsi:type="dcterms:W3CDTF">2017-03-02T12:36:03Z</dcterms:modified>
</cp:coreProperties>
</file>